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2APP1\Users\Public\Documents\Отдел планирования и анализа расходов бюджета\ОТЧЕТЫ\Ежемесячные итоги исполнения бюджета\2023\"/>
    </mc:Choice>
  </mc:AlternateContent>
  <bookViews>
    <workbookView xWindow="480" yWindow="2250" windowWidth="15570" windowHeight="9780"/>
  </bookViews>
  <sheets>
    <sheet name="лист 1" sheetId="2" r:id="rId1"/>
  </sheets>
  <definedNames>
    <definedName name="_xlnm.Print_Area" localSheetId="0">'лист 1'!$A$1:$D$52</definedName>
  </definedNames>
  <calcPr calcId="152511"/>
</workbook>
</file>

<file path=xl/calcChain.xml><?xml version="1.0" encoding="utf-8"?>
<calcChain xmlns="http://schemas.openxmlformats.org/spreadsheetml/2006/main">
  <c r="B50" i="2" l="1"/>
  <c r="C15" i="2" l="1"/>
  <c r="B10" i="2" l="1"/>
  <c r="C10" i="2"/>
  <c r="D43" i="2" l="1"/>
  <c r="B44" i="2"/>
  <c r="B15" i="2" l="1"/>
  <c r="C44" i="2" l="1"/>
  <c r="D22" i="2" l="1"/>
  <c r="D20" i="2"/>
  <c r="D19" i="2"/>
  <c r="D18" i="2"/>
  <c r="D17" i="2"/>
  <c r="D15" i="2"/>
  <c r="D14" i="2"/>
  <c r="D13" i="2"/>
  <c r="D12" i="2"/>
  <c r="D9" i="2"/>
  <c r="D8" i="2"/>
  <c r="D7" i="2"/>
  <c r="D10" i="2" l="1"/>
  <c r="B16" i="2"/>
  <c r="C6" i="2" l="1"/>
  <c r="C24" i="2" l="1"/>
  <c r="B24" i="2"/>
  <c r="B52" i="2" l="1"/>
  <c r="D29" i="2" l="1"/>
  <c r="D26" i="2"/>
  <c r="C16" i="2" l="1"/>
  <c r="D16" i="2" s="1"/>
  <c r="D27" i="2" l="1"/>
  <c r="D37" i="2" l="1"/>
  <c r="D24" i="2" l="1"/>
  <c r="D35" i="2" l="1"/>
  <c r="D40" i="2" l="1"/>
  <c r="D34" i="2" l="1"/>
  <c r="D36" i="2"/>
  <c r="D38" i="2"/>
  <c r="D39" i="2"/>
  <c r="D41" i="2"/>
  <c r="D42" i="2"/>
  <c r="B6" i="2" l="1"/>
  <c r="D6" i="2" s="1"/>
  <c r="C5" i="2"/>
  <c r="C32" i="2" s="1"/>
  <c r="C45" i="2" l="1"/>
  <c r="B5" i="2"/>
  <c r="D5" i="2" s="1"/>
  <c r="D44" i="2"/>
  <c r="B32" i="2" l="1"/>
  <c r="B45" i="2" s="1"/>
</calcChain>
</file>

<file path=xl/sharedStrings.xml><?xml version="1.0" encoding="utf-8"?>
<sst xmlns="http://schemas.openxmlformats.org/spreadsheetml/2006/main" count="55" uniqueCount="55">
  <si>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</si>
  <si>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</si>
  <si>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</si>
  <si>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</si>
  <si>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</si>
  <si>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</si>
  <si>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</si>
  <si>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</si>
  <si>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</si>
  <si>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</si>
  <si>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</si>
  <si>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</si>
  <si>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</si>
  <si>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</si>
  <si>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</si>
  <si>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</si>
  <si>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</si>
  <si>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</si>
  <si>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</si>
  <si>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</si>
  <si>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</si>
  <si>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</si>
  <si>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</si>
  <si>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</si>
  <si>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</si>
  <si>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</si>
  <si>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</si>
  <si>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</si>
  <si>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</si>
  <si>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</si>
  <si>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</si>
  <si>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</si>
  <si>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>Наименование показателя</t>
  </si>
  <si>
    <t xml:space="preserve">III. Сведения о муниципальном долге </t>
  </si>
  <si>
    <t>Муниципальные гарантии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</si>
  <si>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</si>
  <si>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</si>
  <si>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</si>
  <si>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</si>
  <si>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</si>
  <si>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</si>
  <si>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</si>
  <si>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</si>
  <si>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</si>
  <si>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</si>
  <si>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</si>
  <si>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</si>
  <si>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</si>
  <si>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Безвозмездные поступления от государственных (муниципальных) огранизаций</t>
  </si>
  <si>
    <t>Утвержденный бюджет
 на 2023 год</t>
  </si>
  <si>
    <t xml:space="preserve">  -налог на имущество физических лиц</t>
  </si>
  <si>
    <t xml:space="preserve">  -налог на имущество организаций</t>
  </si>
  <si>
    <t xml:space="preserve">  -земельный налог</t>
  </si>
  <si>
    <t>Прочие доходы от оказания платных услуг (работ) и компенсации затрат государства</t>
  </si>
  <si>
    <t xml:space="preserve">             Информация об исполнении  бюджета МО "Город Майкоп"
 на 1 мая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</si>
</sst>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  <numFmt numFmtId="168" formatCode="#,##0.0_ ;\-#,##0.0\ 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77">
    <xf numFmtId="0" fontId="0" fillId="0" borderId="0" xfId="0"/>
    <xf numFmtId="0" fontId="46" fillId="0" borderId="0" xfId="0" applyFont="1" applyFill="1"/>
    <xf numFmtId="164" fontId="46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4" fontId="46" fillId="0" borderId="0" xfId="272" applyNumberFormat="1" applyFont="1" applyFill="1" applyBorder="1" applyProtection="1">
      <alignment horizontal="right"/>
    </xf>
    <xf numFmtId="164" fontId="46" fillId="0" borderId="0" xfId="0" applyNumberFormat="1" applyFont="1" applyFill="1"/>
    <xf numFmtId="0" fontId="46" fillId="0" borderId="0" xfId="0" applyFont="1" applyFill="1" applyBorder="1" applyAlignment="1">
      <alignment wrapText="1"/>
    </xf>
    <xf numFmtId="168" fontId="59" fillId="0" borderId="0" xfId="920" applyNumberFormat="1" applyFont="1" applyFill="1" applyBorder="1" applyAlignment="1" applyProtection="1">
      <alignment horizontal="right" shrinkToFit="1"/>
    </xf>
    <xf numFmtId="43" fontId="46" fillId="0" borderId="0" xfId="920" applyFont="1" applyFill="1" applyBorder="1" applyAlignment="1">
      <alignment horizontal="right"/>
    </xf>
    <xf numFmtId="164" fontId="46" fillId="0" borderId="0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4" fontId="46" fillId="0" borderId="0" xfId="219" applyNumberFormat="1" applyFont="1" applyFill="1" applyBorder="1" applyAlignment="1" applyProtection="1">
      <alignment horizontal="right"/>
    </xf>
    <xf numFmtId="43" fontId="58" fillId="0" borderId="0" xfId="920" applyFont="1" applyFill="1" applyBorder="1" applyAlignment="1" applyProtection="1">
      <alignment horizontal="right"/>
    </xf>
    <xf numFmtId="0" fontId="58" fillId="0" borderId="0" xfId="216" applyFont="1" applyFill="1" applyBorder="1" applyAlignment="1" applyProtection="1">
      <alignment horizontal="right"/>
    </xf>
    <xf numFmtId="0" fontId="46" fillId="0" borderId="0" xfId="0" applyFont="1" applyFill="1" applyBorder="1"/>
    <xf numFmtId="164" fontId="46" fillId="0" borderId="0" xfId="0" applyNumberFormat="1" applyFont="1" applyFill="1" applyBorder="1"/>
    <xf numFmtId="43" fontId="46" fillId="0" borderId="0" xfId="920" applyFont="1" applyFill="1"/>
    <xf numFmtId="43" fontId="46" fillId="0" borderId="0" xfId="920" applyFont="1" applyFill="1" applyBorder="1"/>
    <xf numFmtId="43" fontId="46" fillId="0" borderId="0" xfId="920" applyFont="1" applyFill="1" applyBorder="1" applyAlignment="1" applyProtection="1">
      <alignment horizontal="right"/>
    </xf>
    <xf numFmtId="49" fontId="20" fillId="0" borderId="0" xfId="124" applyFont="1" applyFill="1" applyBorder="1" applyAlignment="1" applyProtection="1">
      <alignment horizontal="right"/>
    </xf>
    <xf numFmtId="4" fontId="46" fillId="0" borderId="0" xfId="825" applyNumberFormat="1" applyFont="1" applyFill="1" applyBorder="1" applyProtection="1">
      <alignment horizontal="right"/>
    </xf>
    <xf numFmtId="166" fontId="45" fillId="0" borderId="2" xfId="920" applyNumberFormat="1" applyFont="1" applyFill="1" applyBorder="1" applyAlignment="1">
      <alignment horizontal="center" wrapText="1"/>
    </xf>
    <xf numFmtId="168" fontId="45" fillId="0" borderId="73" xfId="920" applyNumberFormat="1" applyFont="1" applyFill="1" applyBorder="1"/>
    <xf numFmtId="167" fontId="45" fillId="0" borderId="2" xfId="920" applyNumberFormat="1" applyFont="1" applyFill="1" applyBorder="1" applyAlignment="1">
      <alignment horizontal="right"/>
    </xf>
    <xf numFmtId="166" fontId="46" fillId="0" borderId="71" xfId="920" applyNumberFormat="1" applyFont="1" applyFill="1" applyBorder="1" applyAlignment="1">
      <alignment wrapText="1"/>
    </xf>
    <xf numFmtId="168" fontId="46" fillId="0" borderId="2" xfId="920" applyNumberFormat="1" applyFont="1" applyFill="1" applyBorder="1" applyAlignment="1" applyProtection="1">
      <alignment horizontal="right" shrinkToFit="1"/>
    </xf>
    <xf numFmtId="167" fontId="46" fillId="0" borderId="2" xfId="920" applyNumberFormat="1" applyFont="1" applyFill="1" applyBorder="1" applyAlignment="1" applyProtection="1">
      <alignment horizontal="right" shrinkToFit="1"/>
    </xf>
    <xf numFmtId="166" fontId="46" fillId="0" borderId="2" xfId="920" applyNumberFormat="1" applyFont="1" applyFill="1" applyBorder="1" applyAlignment="1" applyProtection="1">
      <alignment wrapText="1"/>
    </xf>
    <xf numFmtId="168" fontId="46" fillId="0" borderId="74" xfId="920" applyNumberFormat="1" applyFont="1" applyFill="1" applyBorder="1" applyAlignment="1" applyProtection="1">
      <alignment horizontal="right" shrinkToFit="1"/>
    </xf>
    <xf numFmtId="166" fontId="46" fillId="0" borderId="2" xfId="920" applyNumberFormat="1" applyFont="1" applyFill="1" applyBorder="1" applyAlignment="1">
      <alignment wrapText="1"/>
    </xf>
    <xf numFmtId="166" fontId="45" fillId="0" borderId="2" xfId="920" applyNumberFormat="1" applyFont="1" applyFill="1" applyBorder="1" applyAlignment="1">
      <alignment wrapText="1"/>
    </xf>
    <xf numFmtId="168" fontId="45" fillId="0" borderId="74" xfId="920" applyNumberFormat="1" applyFont="1" applyFill="1" applyBorder="1"/>
    <xf numFmtId="166" fontId="46" fillId="0" borderId="2" xfId="920" applyNumberFormat="1" applyFont="1" applyFill="1" applyBorder="1"/>
    <xf numFmtId="164" fontId="45" fillId="0" borderId="2" xfId="0" applyNumberFormat="1" applyFont="1" applyFill="1" applyBorder="1" applyAlignment="1">
      <alignment wrapText="1"/>
    </xf>
    <xf numFmtId="164" fontId="45" fillId="0" borderId="2" xfId="0" applyNumberFormat="1" applyFont="1" applyFill="1" applyBorder="1"/>
    <xf numFmtId="168" fontId="46" fillId="0" borderId="74" xfId="920" applyNumberFormat="1" applyFont="1" applyFill="1" applyBorder="1"/>
    <xf numFmtId="164" fontId="45" fillId="0" borderId="2" xfId="0" applyNumberFormat="1" applyFont="1" applyFill="1" applyBorder="1" applyAlignment="1">
      <alignment horizontal="center" vertical="center" wrapText="1"/>
    </xf>
    <xf numFmtId="164" fontId="45" fillId="0" borderId="2" xfId="0" applyNumberFormat="1" applyFont="1" applyFill="1" applyBorder="1" applyAlignment="1">
      <alignment horizontal="center"/>
    </xf>
    <xf numFmtId="164" fontId="45" fillId="37" borderId="2" xfId="0" applyNumberFormat="1" applyFont="1" applyFill="1" applyBorder="1" applyAlignment="1">
      <alignment horizontal="center" wrapText="1"/>
    </xf>
    <xf numFmtId="164" fontId="45" fillId="37" borderId="2" xfId="0" applyNumberFormat="1" applyFont="1" applyFill="1" applyBorder="1"/>
    <xf numFmtId="164" fontId="45" fillId="37" borderId="71" xfId="0" applyNumberFormat="1" applyFont="1" applyFill="1" applyBorder="1"/>
    <xf numFmtId="164" fontId="45" fillId="37" borderId="2" xfId="0" applyNumberFormat="1" applyFont="1" applyFill="1" applyBorder="1" applyAlignment="1">
      <alignment horizontal="right"/>
    </xf>
    <xf numFmtId="164" fontId="45" fillId="37" borderId="2" xfId="0" applyNumberFormat="1" applyFont="1" applyFill="1" applyBorder="1" applyAlignment="1">
      <alignment wrapText="1"/>
    </xf>
    <xf numFmtId="164" fontId="45" fillId="37" borderId="71" xfId="0" applyNumberFormat="1" applyFont="1" applyFill="1" applyBorder="1" applyAlignment="1">
      <alignment wrapText="1"/>
    </xf>
    <xf numFmtId="164" fontId="46" fillId="37" borderId="2" xfId="0" applyNumberFormat="1" applyFont="1" applyFill="1" applyBorder="1" applyAlignment="1">
      <alignment wrapText="1"/>
    </xf>
    <xf numFmtId="164" fontId="46" fillId="37" borderId="1" xfId="272" applyNumberFormat="1" applyFont="1" applyFill="1" applyProtection="1">
      <alignment horizontal="right"/>
    </xf>
    <xf numFmtId="164" fontId="46" fillId="37" borderId="72" xfId="272" applyNumberFormat="1" applyFont="1" applyFill="1" applyBorder="1" applyProtection="1">
      <alignment horizontal="right"/>
    </xf>
    <xf numFmtId="164" fontId="46" fillId="37" borderId="2" xfId="0" applyNumberFormat="1" applyFont="1" applyFill="1" applyBorder="1" applyAlignment="1">
      <alignment horizontal="right"/>
    </xf>
    <xf numFmtId="164" fontId="46" fillId="37" borderId="74" xfId="0" applyNumberFormat="1" applyFont="1" applyFill="1" applyBorder="1" applyAlignment="1">
      <alignment horizontal="right"/>
    </xf>
    <xf numFmtId="164" fontId="46" fillId="37" borderId="2" xfId="0" applyNumberFormat="1" applyFont="1" applyFill="1" applyBorder="1"/>
    <xf numFmtId="164" fontId="60" fillId="37" borderId="2" xfId="0" applyNumberFormat="1" applyFont="1" applyFill="1" applyBorder="1" applyAlignment="1">
      <alignment wrapText="1"/>
    </xf>
    <xf numFmtId="164" fontId="46" fillId="37" borderId="73" xfId="0" applyNumberFormat="1" applyFont="1" applyFill="1" applyBorder="1" applyAlignment="1">
      <alignment wrapText="1"/>
    </xf>
    <xf numFmtId="164" fontId="46" fillId="37" borderId="3" xfId="272" applyNumberFormat="1" applyFont="1" applyFill="1" applyBorder="1" applyProtection="1">
      <alignment horizontal="right"/>
    </xf>
    <xf numFmtId="164" fontId="46" fillId="37" borderId="2" xfId="272" applyNumberFormat="1" applyFont="1" applyFill="1" applyBorder="1" applyProtection="1">
      <alignment horizontal="right"/>
    </xf>
    <xf numFmtId="164" fontId="46" fillId="0" borderId="2" xfId="0" applyNumberFormat="1" applyFont="1" applyFill="1" applyBorder="1" applyAlignment="1">
      <alignment wrapText="1"/>
    </xf>
    <xf numFmtId="164" fontId="46" fillId="0" borderId="2" xfId="0" applyNumberFormat="1" applyFont="1" applyFill="1" applyBorder="1" applyAlignment="1">
      <alignment vertical="center"/>
    </xf>
    <xf numFmtId="4" fontId="25" fillId="0" borderId="0" xfId="216" applyNumberFormat="1" applyFill="1" applyBorder="1" applyAlignment="1" applyProtection="1">
      <alignment horizontal="right"/>
    </xf>
    <xf numFmtId="167" fontId="46" fillId="0" borderId="71" xfId="920" applyNumberFormat="1" applyFont="1" applyFill="1" applyBorder="1" applyAlignment="1" applyProtection="1">
      <alignment horizontal="right"/>
    </xf>
    <xf numFmtId="167" fontId="46" fillId="0" borderId="77" xfId="920" applyNumberFormat="1" applyFont="1" applyFill="1" applyBorder="1" applyAlignment="1" applyProtection="1">
      <alignment horizontal="right"/>
    </xf>
    <xf numFmtId="164" fontId="45" fillId="0" borderId="71" xfId="0" applyNumberFormat="1" applyFont="1" applyFill="1" applyBorder="1"/>
    <xf numFmtId="4" fontId="24" fillId="0" borderId="0" xfId="104" applyNumberFormat="1" applyFill="1" applyBorder="1" applyAlignment="1" applyProtection="1">
      <alignment horizontal="right"/>
    </xf>
    <xf numFmtId="4" fontId="25" fillId="0" borderId="83" xfId="216" applyNumberFormat="1" applyFill="1" applyBorder="1" applyAlignment="1" applyProtection="1">
      <alignment horizontal="right"/>
    </xf>
    <xf numFmtId="4" fontId="24" fillId="0" borderId="83" xfId="104" applyNumberFormat="1" applyFill="1" applyBorder="1" applyAlignment="1" applyProtection="1">
      <alignment horizontal="right"/>
    </xf>
    <xf numFmtId="168" fontId="46" fillId="0" borderId="2" xfId="920" applyNumberFormat="1" applyFont="1" applyFill="1" applyBorder="1" applyAlignment="1" applyProtection="1"/>
    <xf numFmtId="166" fontId="45" fillId="0" borderId="71" xfId="920" applyNumberFormat="1" applyFont="1" applyFill="1" applyBorder="1" applyAlignment="1">
      <alignment horizontal="center"/>
    </xf>
    <xf numFmtId="166" fontId="45" fillId="0" borderId="75" xfId="920" applyNumberFormat="1" applyFont="1" applyFill="1" applyBorder="1" applyAlignment="1">
      <alignment horizontal="center"/>
    </xf>
    <xf numFmtId="166" fontId="45" fillId="0" borderId="76" xfId="920" applyNumberFormat="1" applyFont="1" applyFill="1" applyBorder="1" applyAlignment="1">
      <alignment horizontal="center"/>
    </xf>
    <xf numFmtId="164" fontId="45" fillId="0" borderId="77" xfId="0" applyNumberFormat="1" applyFont="1" applyFill="1" applyBorder="1" applyAlignment="1">
      <alignment horizontal="center" vertical="center"/>
    </xf>
    <xf numFmtId="164" fontId="45" fillId="0" borderId="78" xfId="0" applyNumberFormat="1" applyFont="1" applyFill="1" applyBorder="1" applyAlignment="1">
      <alignment horizontal="center" vertical="center"/>
    </xf>
    <xf numFmtId="164" fontId="45" fillId="0" borderId="79" xfId="0" applyNumberFormat="1" applyFont="1" applyFill="1" applyBorder="1" applyAlignment="1">
      <alignment horizontal="center" vertical="center"/>
    </xf>
    <xf numFmtId="164" fontId="45" fillId="0" borderId="80" xfId="0" applyNumberFormat="1" applyFont="1" applyFill="1" applyBorder="1" applyAlignment="1">
      <alignment horizontal="center" vertical="center"/>
    </xf>
    <xf numFmtId="164" fontId="45" fillId="0" borderId="81" xfId="0" applyNumberFormat="1" applyFont="1" applyFill="1" applyBorder="1" applyAlignment="1">
      <alignment horizontal="center" vertical="center"/>
    </xf>
    <xf numFmtId="164" fontId="45" fillId="0" borderId="82" xfId="0" applyNumberFormat="1" applyFont="1" applyFill="1" applyBorder="1" applyAlignment="1">
      <alignment horizontal="center" vertical="center"/>
    </xf>
    <xf numFmtId="164" fontId="45" fillId="0" borderId="2" xfId="0" applyNumberFormat="1" applyFont="1" applyFill="1" applyBorder="1" applyAlignment="1">
      <alignment horizontal="center"/>
    </xf>
    <xf numFmtId="164" fontId="45" fillId="0" borderId="73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vertical="center" wrapText="1"/>
    </xf>
  </cellXfs>
  <cellStyles count="921">
    <cellStyle name="20% — акцент1" xfId="19" builtinId="30" customBuiltin="1"/>
    <cellStyle name="20% - Акцент1 2" xfId="44"/>
    <cellStyle name="20% — акцент2" xfId="23" builtinId="34" customBuiltin="1"/>
    <cellStyle name="20% - Акцент2 2" xfId="46"/>
    <cellStyle name="20% — акцент3" xfId="27" builtinId="38" customBuiltin="1"/>
    <cellStyle name="20% - Акцент3 2" xfId="48"/>
    <cellStyle name="20% — акцент4" xfId="31" builtinId="42" customBuiltin="1"/>
    <cellStyle name="20% - Акцент4 2" xfId="50"/>
    <cellStyle name="20% — акцент5" xfId="35" builtinId="46" customBuiltin="1"/>
    <cellStyle name="20% - Акцент5 2" xfId="52"/>
    <cellStyle name="20% — акцент6" xfId="39" builtinId="50" customBuiltin="1"/>
    <cellStyle name="20% - Акцент6 2" xfId="54"/>
    <cellStyle name="40% — акцент1" xfId="20" builtinId="31" customBuiltin="1"/>
    <cellStyle name="40% - Акцент1 2" xfId="45"/>
    <cellStyle name="40% — акцент2" xfId="24" builtinId="35" customBuiltin="1"/>
    <cellStyle name="40% - Акцент2 2" xfId="47"/>
    <cellStyle name="40% — акцент3" xfId="28" builtinId="39" customBuiltin="1"/>
    <cellStyle name="40% - Акцент3 2" xfId="49"/>
    <cellStyle name="40% — акцент4" xfId="32" builtinId="43" customBuiltin="1"/>
    <cellStyle name="40% - Акцент4 2" xfId="51"/>
    <cellStyle name="40% — акцент5" xfId="36" builtinId="47" customBuiltin="1"/>
    <cellStyle name="40% - Акцент5 2" xfId="53"/>
    <cellStyle name="40% — акцент6" xfId="40" builtinId="51" customBuiltin="1"/>
    <cellStyle name="40% - Акцент6 2" xfId="55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zoomScale="120" zoomScaleNormal="120" workbookViewId="0">
      <pane xSplit="1" ySplit="4" topLeftCell="B30" activePane="bottomRight" state="frozen"/>
      <selection pane="topRight" activeCell="B1" sqref="B1"/>
      <selection pane="bottomLeft" activeCell="A5" sqref="A5"/>
      <selection pane="bottomRight" activeCell="B30" sqref="B30"/>
    </sheetView>
  </sheetViews>
  <sheetFormatPr defaultColWidth="9.140625" defaultRowHeight="15" x14ac:dyDescent="0.25"/>
  <cols>
    <col min="1" max="1" width="46.7109375" style="1" customWidth="1"/>
    <col min="2" max="2" width="20.28515625" style="1" customWidth="1"/>
    <col min="3" max="3" width="18.5703125" style="1" customWidth="1"/>
    <col min="4" max="4" width="15.140625" style="1" customWidth="1"/>
    <col min="5" max="5" width="21.5703125" style="1" customWidth="1"/>
    <col min="6" max="6" width="19.140625" style="1" customWidth="1"/>
    <col min="7" max="7" width="22" style="1" customWidth="1"/>
    <col min="8" max="8" width="20.7109375" style="1" customWidth="1"/>
    <col min="9" max="16384" width="9.140625" style="1"/>
  </cols>
  <sheetData>
    <row r="1" spans="1:6" ht="36.75" customHeight="1" x14ac:dyDescent="0.25">
      <c r="A1" s="76" t="s">
        <v>54</v>
      </c>
      <c r="B1" s="76"/>
      <c r="C1" s="76"/>
      <c r="D1" s="76"/>
    </row>
    <row r="2" spans="1:6" ht="15" customHeight="1" x14ac:dyDescent="0.25">
      <c r="A2" s="2"/>
      <c r="B2" s="2"/>
      <c r="C2" s="2"/>
      <c r="D2" s="2" t="s">
        <v>2</v>
      </c>
    </row>
    <row r="3" spans="1:6" s="4" customFormat="1" ht="47.25" customHeight="1" x14ac:dyDescent="0.25">
      <c r="A3" s="3" t="s">
        <v>32</v>
      </c>
      <c r="B3" s="37" t="s">
        <v>49</v>
      </c>
      <c r="C3" s="37" t="s">
        <v>0</v>
      </c>
      <c r="D3" s="37" t="s">
        <v>1</v>
      </c>
    </row>
    <row r="4" spans="1:6" x14ac:dyDescent="0.25">
      <c r="A4" s="74" t="s">
        <v>8</v>
      </c>
      <c r="B4" s="74"/>
      <c r="C4" s="74"/>
      <c r="D4" s="75"/>
    </row>
    <row r="5" spans="1:6" ht="15.6" customHeight="1" x14ac:dyDescent="0.25">
      <c r="A5" s="39" t="s">
        <v>35</v>
      </c>
      <c r="B5" s="40">
        <f>B6+B16</f>
        <v>2018431.7</v>
      </c>
      <c r="C5" s="41">
        <f>C6+C16</f>
        <v>660446.60000000009</v>
      </c>
      <c r="D5" s="42">
        <f t="shared" ref="D5:D10" si="0">C5/B5*100</f>
        <v>32.72078019781398</v>
      </c>
    </row>
    <row r="6" spans="1:6" x14ac:dyDescent="0.25">
      <c r="A6" s="39" t="s">
        <v>24</v>
      </c>
      <c r="B6" s="43">
        <f>B7+B8+B9+B10+B15</f>
        <v>1870300</v>
      </c>
      <c r="C6" s="44">
        <f>C7+C8+C9+C10+C15</f>
        <v>535464.10000000009</v>
      </c>
      <c r="D6" s="42">
        <f t="shared" si="0"/>
        <v>28.62985082607069</v>
      </c>
      <c r="E6" s="5"/>
      <c r="F6" s="5"/>
    </row>
    <row r="7" spans="1:6" x14ac:dyDescent="0.25">
      <c r="A7" s="45" t="s">
        <v>3</v>
      </c>
      <c r="B7" s="46">
        <v>985268</v>
      </c>
      <c r="C7" s="47">
        <v>196950.5</v>
      </c>
      <c r="D7" s="48">
        <f t="shared" si="0"/>
        <v>19.989535842024708</v>
      </c>
    </row>
    <row r="8" spans="1:6" ht="30" customHeight="1" x14ac:dyDescent="0.25">
      <c r="A8" s="45" t="s">
        <v>4</v>
      </c>
      <c r="B8" s="46">
        <v>44525</v>
      </c>
      <c r="C8" s="47">
        <v>13654.7</v>
      </c>
      <c r="D8" s="48">
        <f t="shared" si="0"/>
        <v>30.66749017405952</v>
      </c>
    </row>
    <row r="9" spans="1:6" ht="19.899999999999999" customHeight="1" x14ac:dyDescent="0.25">
      <c r="A9" s="45" t="s">
        <v>46</v>
      </c>
      <c r="B9" s="46">
        <v>548632</v>
      </c>
      <c r="C9" s="46">
        <v>239648</v>
      </c>
      <c r="D9" s="49">
        <f t="shared" si="0"/>
        <v>43.681010221788014</v>
      </c>
    </row>
    <row r="10" spans="1:6" ht="19.899999999999999" customHeight="1" x14ac:dyDescent="0.25">
      <c r="A10" s="45" t="s">
        <v>29</v>
      </c>
      <c r="B10" s="46">
        <f>B12+B13+B14</f>
        <v>254071</v>
      </c>
      <c r="C10" s="46">
        <f>C12+C13+C14</f>
        <v>75557.100000000006</v>
      </c>
      <c r="D10" s="48">
        <f t="shared" si="0"/>
        <v>29.738577011937611</v>
      </c>
    </row>
    <row r="11" spans="1:6" ht="17.45" customHeight="1" x14ac:dyDescent="0.25">
      <c r="A11" s="45" t="s">
        <v>30</v>
      </c>
      <c r="B11" s="50"/>
      <c r="C11" s="50"/>
      <c r="D11" s="50"/>
    </row>
    <row r="12" spans="1:6" x14ac:dyDescent="0.25">
      <c r="A12" s="51" t="s">
        <v>50</v>
      </c>
      <c r="B12" s="46">
        <v>76467</v>
      </c>
      <c r="C12" s="46">
        <v>5388.6</v>
      </c>
      <c r="D12" s="48">
        <f t="shared" ref="D12:D20" si="1">C12/B12*100</f>
        <v>7.0469614343442277</v>
      </c>
      <c r="F12" s="6"/>
    </row>
    <row r="13" spans="1:6" x14ac:dyDescent="0.25">
      <c r="A13" s="51" t="s">
        <v>51</v>
      </c>
      <c r="B13" s="46">
        <v>107438</v>
      </c>
      <c r="C13" s="46">
        <v>50415.6</v>
      </c>
      <c r="D13" s="48">
        <f t="shared" si="1"/>
        <v>46.925296450045607</v>
      </c>
      <c r="F13" s="6"/>
    </row>
    <row r="14" spans="1:6" x14ac:dyDescent="0.25">
      <c r="A14" s="51" t="s">
        <v>52</v>
      </c>
      <c r="B14" s="46">
        <v>70166</v>
      </c>
      <c r="C14" s="46">
        <v>19752.900000000001</v>
      </c>
      <c r="D14" s="48">
        <f t="shared" si="1"/>
        <v>28.15166889946698</v>
      </c>
      <c r="F14" s="6"/>
    </row>
    <row r="15" spans="1:6" x14ac:dyDescent="0.25">
      <c r="A15" s="45" t="s">
        <v>47</v>
      </c>
      <c r="B15" s="46">
        <f>10162+27642</f>
        <v>37804</v>
      </c>
      <c r="C15" s="46">
        <f>1289.2+8364.2+0.4</f>
        <v>9653.8000000000011</v>
      </c>
      <c r="D15" s="50">
        <f t="shared" si="1"/>
        <v>25.536451169188449</v>
      </c>
      <c r="F15" s="6"/>
    </row>
    <row r="16" spans="1:6" x14ac:dyDescent="0.25">
      <c r="A16" s="39" t="s">
        <v>25</v>
      </c>
      <c r="B16" s="40">
        <f>B17+B18+B19+B20+B22+B23</f>
        <v>148131.69999999998</v>
      </c>
      <c r="C16" s="40">
        <f>SUM(C17:C23)</f>
        <v>124982.50000000001</v>
      </c>
      <c r="D16" s="40">
        <f t="shared" si="1"/>
        <v>84.372554962914776</v>
      </c>
    </row>
    <row r="17" spans="1:8" ht="45" x14ac:dyDescent="0.25">
      <c r="A17" s="45" t="s">
        <v>26</v>
      </c>
      <c r="B17" s="46">
        <v>90458</v>
      </c>
      <c r="C17" s="46">
        <v>93637.6</v>
      </c>
      <c r="D17" s="46">
        <f t="shared" si="1"/>
        <v>103.51500143713106</v>
      </c>
    </row>
    <row r="18" spans="1:8" ht="28.5" customHeight="1" x14ac:dyDescent="0.25">
      <c r="A18" s="45" t="s">
        <v>27</v>
      </c>
      <c r="B18" s="46">
        <v>8923</v>
      </c>
      <c r="C18" s="46">
        <v>2771</v>
      </c>
      <c r="D18" s="46">
        <f t="shared" si="1"/>
        <v>31.054578056707388</v>
      </c>
      <c r="G18" s="7"/>
    </row>
    <row r="19" spans="1:8" ht="27.75" customHeight="1" x14ac:dyDescent="0.25">
      <c r="A19" s="45" t="s">
        <v>53</v>
      </c>
      <c r="B19" s="46">
        <v>6455</v>
      </c>
      <c r="C19" s="46">
        <v>5622.1</v>
      </c>
      <c r="D19" s="46">
        <f t="shared" si="1"/>
        <v>87.096824167312164</v>
      </c>
      <c r="G19" s="7"/>
    </row>
    <row r="20" spans="1:8" ht="29.25" customHeight="1" x14ac:dyDescent="0.25">
      <c r="A20" s="52" t="s">
        <v>5</v>
      </c>
      <c r="B20" s="53">
        <v>37738.300000000003</v>
      </c>
      <c r="C20" s="53">
        <v>20086.099999999999</v>
      </c>
      <c r="D20" s="53">
        <f t="shared" si="1"/>
        <v>53.224708055211813</v>
      </c>
    </row>
    <row r="21" spans="1:8" hidden="1" x14ac:dyDescent="0.25">
      <c r="A21" s="45" t="s">
        <v>41</v>
      </c>
      <c r="B21" s="54"/>
      <c r="C21" s="54"/>
      <c r="D21" s="54"/>
    </row>
    <row r="22" spans="1:8" x14ac:dyDescent="0.25">
      <c r="A22" s="45" t="s">
        <v>6</v>
      </c>
      <c r="B22" s="54">
        <v>4557.3999999999996</v>
      </c>
      <c r="C22" s="54">
        <v>2865.7</v>
      </c>
      <c r="D22" s="54">
        <f>C22/B22*100</f>
        <v>62.880150963268534</v>
      </c>
    </row>
    <row r="23" spans="1:8" x14ac:dyDescent="0.25">
      <c r="A23" s="45" t="s">
        <v>28</v>
      </c>
      <c r="B23" s="54">
        <v>0</v>
      </c>
      <c r="C23" s="54">
        <v>0</v>
      </c>
      <c r="D23" s="54">
        <v>0</v>
      </c>
    </row>
    <row r="24" spans="1:8" x14ac:dyDescent="0.25">
      <c r="A24" s="22" t="s">
        <v>7</v>
      </c>
      <c r="B24" s="23">
        <f>SUM(B25:B31)</f>
        <v>3674147.8</v>
      </c>
      <c r="C24" s="23">
        <f>SUM(C25:C31)</f>
        <v>1370476.3000000003</v>
      </c>
      <c r="D24" s="24">
        <f>C24/B24*100</f>
        <v>37.300521769973443</v>
      </c>
      <c r="E24" s="5"/>
      <c r="F24" s="5"/>
    </row>
    <row r="25" spans="1:8" ht="14.25" customHeight="1" x14ac:dyDescent="0.25">
      <c r="A25" s="25" t="s">
        <v>36</v>
      </c>
      <c r="B25" s="26">
        <v>8000</v>
      </c>
      <c r="C25" s="26">
        <v>8000</v>
      </c>
      <c r="D25" s="27"/>
      <c r="E25" s="8"/>
      <c r="F25" s="8"/>
    </row>
    <row r="26" spans="1:8" x14ac:dyDescent="0.25">
      <c r="A26" s="25" t="s">
        <v>38</v>
      </c>
      <c r="B26" s="26">
        <v>2024195.2</v>
      </c>
      <c r="C26" s="26">
        <v>694923</v>
      </c>
      <c r="D26" s="27">
        <f>C26/B26*100</f>
        <v>34.33082935874959</v>
      </c>
      <c r="E26" s="57"/>
      <c r="F26" s="57"/>
    </row>
    <row r="27" spans="1:8" x14ac:dyDescent="0.25">
      <c r="A27" s="25" t="s">
        <v>37</v>
      </c>
      <c r="B27" s="26">
        <v>1575254.3</v>
      </c>
      <c r="C27" s="26">
        <v>627475.80000000005</v>
      </c>
      <c r="D27" s="27">
        <f>C27/B27*100</f>
        <v>39.83330183577344</v>
      </c>
      <c r="E27" s="57"/>
      <c r="F27" s="57"/>
    </row>
    <row r="28" spans="1:8" x14ac:dyDescent="0.25">
      <c r="A28" s="25" t="s">
        <v>39</v>
      </c>
      <c r="B28" s="26">
        <v>66698.3</v>
      </c>
      <c r="C28" s="26">
        <v>21214.6</v>
      </c>
      <c r="D28" s="27"/>
      <c r="E28" s="57"/>
      <c r="F28" s="57"/>
    </row>
    <row r="29" spans="1:8" ht="30" hidden="1" x14ac:dyDescent="0.25">
      <c r="A29" s="28" t="s">
        <v>48</v>
      </c>
      <c r="B29" s="29"/>
      <c r="C29" s="29"/>
      <c r="D29" s="27" t="e">
        <f t="shared" ref="D29" si="2">C29/B29*100</f>
        <v>#DIV/0!</v>
      </c>
      <c r="E29" s="11"/>
      <c r="F29" s="10"/>
    </row>
    <row r="30" spans="1:8" ht="45" x14ac:dyDescent="0.25">
      <c r="A30" s="30" t="s">
        <v>42</v>
      </c>
      <c r="B30" s="26"/>
      <c r="C30" s="64">
        <v>26186.3</v>
      </c>
      <c r="D30" s="27"/>
      <c r="E30" s="9"/>
      <c r="F30" s="57"/>
    </row>
    <row r="31" spans="1:8" ht="44.25" customHeight="1" x14ac:dyDescent="0.25">
      <c r="A31" s="30" t="s">
        <v>40</v>
      </c>
      <c r="B31" s="26"/>
      <c r="C31" s="29">
        <v>-7323.4</v>
      </c>
      <c r="D31" s="27"/>
      <c r="E31" s="11"/>
      <c r="F31" s="57"/>
    </row>
    <row r="32" spans="1:8" x14ac:dyDescent="0.25">
      <c r="A32" s="31" t="s">
        <v>31</v>
      </c>
      <c r="B32" s="32">
        <f>B24+B5</f>
        <v>5692579.5</v>
      </c>
      <c r="C32" s="32">
        <f>C5+C24</f>
        <v>2030922.9000000004</v>
      </c>
      <c r="D32" s="24"/>
      <c r="E32" s="12"/>
      <c r="F32" s="13"/>
      <c r="G32" s="14"/>
      <c r="H32" s="15"/>
    </row>
    <row r="33" spans="1:8" ht="17.45" customHeight="1" x14ac:dyDescent="0.25">
      <c r="A33" s="65" t="s">
        <v>9</v>
      </c>
      <c r="B33" s="66"/>
      <c r="C33" s="66"/>
      <c r="D33" s="67"/>
      <c r="E33" s="15"/>
      <c r="F33" s="15"/>
    </row>
    <row r="34" spans="1:8" x14ac:dyDescent="0.25">
      <c r="A34" s="30" t="s">
        <v>10</v>
      </c>
      <c r="B34" s="36">
        <v>313598.5</v>
      </c>
      <c r="C34" s="36">
        <v>88163.1</v>
      </c>
      <c r="D34" s="58">
        <f t="shared" ref="D34:D44" si="3">C34/B34*100</f>
        <v>28.113367889195899</v>
      </c>
      <c r="E34" s="62"/>
      <c r="F34" s="57"/>
    </row>
    <row r="35" spans="1:8" ht="29.25" customHeight="1" x14ac:dyDescent="0.25">
      <c r="A35" s="30" t="s">
        <v>11</v>
      </c>
      <c r="B35" s="36">
        <v>59526.400000000001</v>
      </c>
      <c r="C35" s="36">
        <v>13022.4</v>
      </c>
      <c r="D35" s="58">
        <f>C35/B35*100</f>
        <v>21.87667992688958</v>
      </c>
      <c r="E35" s="62"/>
      <c r="F35" s="57"/>
    </row>
    <row r="36" spans="1:8" x14ac:dyDescent="0.25">
      <c r="A36" s="30" t="s">
        <v>12</v>
      </c>
      <c r="B36" s="36">
        <v>847681.6</v>
      </c>
      <c r="C36" s="36">
        <v>350224.9</v>
      </c>
      <c r="D36" s="58">
        <f t="shared" si="3"/>
        <v>41.315618977691628</v>
      </c>
      <c r="E36" s="62"/>
      <c r="F36" s="57"/>
    </row>
    <row r="37" spans="1:8" x14ac:dyDescent="0.25">
      <c r="A37" s="30" t="s">
        <v>13</v>
      </c>
      <c r="B37" s="36">
        <v>1185307.1000000001</v>
      </c>
      <c r="C37" s="36">
        <v>140321.5</v>
      </c>
      <c r="D37" s="58">
        <f t="shared" si="3"/>
        <v>11.838408797180072</v>
      </c>
      <c r="E37" s="62"/>
      <c r="F37" s="57"/>
    </row>
    <row r="38" spans="1:8" x14ac:dyDescent="0.25">
      <c r="A38" s="30" t="s">
        <v>14</v>
      </c>
      <c r="B38" s="36">
        <v>2756831.1</v>
      </c>
      <c r="C38" s="36">
        <v>1293578.8999999999</v>
      </c>
      <c r="D38" s="58">
        <f t="shared" si="3"/>
        <v>46.922675096055031</v>
      </c>
      <c r="E38" s="62"/>
      <c r="F38" s="57"/>
    </row>
    <row r="39" spans="1:8" x14ac:dyDescent="0.25">
      <c r="A39" s="30" t="s">
        <v>15</v>
      </c>
      <c r="B39" s="36">
        <v>229176.1</v>
      </c>
      <c r="C39" s="36">
        <v>81406.899999999994</v>
      </c>
      <c r="D39" s="58">
        <f t="shared" si="3"/>
        <v>35.52154871297661</v>
      </c>
      <c r="E39" s="62"/>
      <c r="F39" s="57"/>
    </row>
    <row r="40" spans="1:8" x14ac:dyDescent="0.25">
      <c r="A40" s="30" t="s">
        <v>16</v>
      </c>
      <c r="B40" s="36">
        <v>270333</v>
      </c>
      <c r="C40" s="36">
        <v>36900.199999999997</v>
      </c>
      <c r="D40" s="58">
        <f t="shared" si="3"/>
        <v>13.649905856850625</v>
      </c>
      <c r="E40" s="62"/>
      <c r="F40" s="57"/>
    </row>
    <row r="41" spans="1:8" x14ac:dyDescent="0.25">
      <c r="A41" s="30" t="s">
        <v>17</v>
      </c>
      <c r="B41" s="36">
        <v>82410.399999999994</v>
      </c>
      <c r="C41" s="36">
        <v>31192.1</v>
      </c>
      <c r="D41" s="58">
        <f>C41/B41*100</f>
        <v>37.849713143001367</v>
      </c>
      <c r="E41" s="62"/>
      <c r="F41" s="57"/>
    </row>
    <row r="42" spans="1:8" x14ac:dyDescent="0.25">
      <c r="A42" s="33" t="s">
        <v>18</v>
      </c>
      <c r="B42" s="36">
        <v>17475.7</v>
      </c>
      <c r="C42" s="36">
        <v>3682.6</v>
      </c>
      <c r="D42" s="58">
        <f>C42/B42*100</f>
        <v>21.072689505999758</v>
      </c>
      <c r="E42" s="62"/>
      <c r="F42" s="57"/>
      <c r="G42" s="15"/>
      <c r="H42" s="18"/>
    </row>
    <row r="43" spans="1:8" ht="29.25" customHeight="1" x14ac:dyDescent="0.25">
      <c r="A43" s="30" t="s">
        <v>19</v>
      </c>
      <c r="B43" s="36">
        <v>29198.799999999999</v>
      </c>
      <c r="C43" s="36">
        <v>473.6</v>
      </c>
      <c r="D43" s="59">
        <f>C43/B43*100</f>
        <v>1.6219844651150048</v>
      </c>
      <c r="E43" s="62"/>
      <c r="F43" s="57"/>
      <c r="G43" s="15"/>
      <c r="H43" s="18"/>
    </row>
    <row r="44" spans="1:8" ht="20.25" customHeight="1" x14ac:dyDescent="0.25">
      <c r="A44" s="34" t="s">
        <v>20</v>
      </c>
      <c r="B44" s="32">
        <f>B43+B42+B41+B40+B39+B38+B37+B36+B35+B34</f>
        <v>5791538.7000000002</v>
      </c>
      <c r="C44" s="32">
        <f>C43+C42+C41+C40+C39+C38+C37+C36+C35+C34</f>
        <v>2038966.1999999997</v>
      </c>
      <c r="D44" s="60">
        <f t="shared" si="3"/>
        <v>35.205949672752759</v>
      </c>
      <c r="E44" s="63"/>
      <c r="F44" s="61"/>
      <c r="G44" s="17"/>
    </row>
    <row r="45" spans="1:8" ht="29.25" x14ac:dyDescent="0.25">
      <c r="A45" s="34" t="s">
        <v>45</v>
      </c>
      <c r="B45" s="32">
        <f>B32-B44</f>
        <v>-98959.200000000186</v>
      </c>
      <c r="C45" s="32">
        <f>C32-C44</f>
        <v>-8043.2999999993481</v>
      </c>
      <c r="D45" s="35"/>
      <c r="E45" s="19"/>
      <c r="F45" s="19"/>
      <c r="G45" s="20"/>
    </row>
    <row r="46" spans="1:8" ht="12" customHeight="1" x14ac:dyDescent="0.25">
      <c r="A46" s="68" t="s">
        <v>33</v>
      </c>
      <c r="B46" s="69"/>
      <c r="C46" s="69"/>
      <c r="D46" s="70"/>
      <c r="E46" s="16"/>
      <c r="F46" s="21"/>
      <c r="G46" s="15"/>
    </row>
    <row r="47" spans="1:8" ht="9.75" customHeight="1" x14ac:dyDescent="0.25">
      <c r="A47" s="71"/>
      <c r="B47" s="72"/>
      <c r="C47" s="72"/>
      <c r="D47" s="73"/>
      <c r="E47" s="15"/>
      <c r="F47" s="15"/>
    </row>
    <row r="48" spans="1:8" ht="15" customHeight="1" x14ac:dyDescent="0.25">
      <c r="A48" s="34" t="s">
        <v>21</v>
      </c>
      <c r="B48" s="38" t="s">
        <v>44</v>
      </c>
      <c r="C48" s="2"/>
      <c r="D48" s="2"/>
    </row>
    <row r="49" spans="1:4" x14ac:dyDescent="0.25">
      <c r="A49" s="55" t="s">
        <v>22</v>
      </c>
      <c r="B49" s="2"/>
      <c r="C49" s="2"/>
      <c r="D49" s="2"/>
    </row>
    <row r="50" spans="1:4" ht="32.25" customHeight="1" x14ac:dyDescent="0.25">
      <c r="A50" s="55" t="s">
        <v>43</v>
      </c>
      <c r="B50" s="56">
        <f>1011285.5-40000</f>
        <v>971285.5</v>
      </c>
      <c r="C50" s="2"/>
      <c r="D50" s="2"/>
    </row>
    <row r="51" spans="1:4" x14ac:dyDescent="0.25">
      <c r="A51" s="55" t="s">
        <v>34</v>
      </c>
      <c r="B51" s="2"/>
      <c r="C51" s="2"/>
      <c r="D51" s="2"/>
    </row>
    <row r="52" spans="1:4" x14ac:dyDescent="0.25">
      <c r="A52" s="34" t="s">
        <v>23</v>
      </c>
      <c r="B52" s="2">
        <f>B49+B50</f>
        <v>971285.5</v>
      </c>
      <c r="C52" s="2"/>
      <c r="D52" s="2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БарабашЕС</cp:lastModifiedBy>
  <cp:lastPrinted>2023-03-07T06:55:57Z</cp:lastPrinted>
  <dcterms:created xsi:type="dcterms:W3CDTF">2014-09-16T05:33:49Z</dcterms:created>
  <dcterms:modified xsi:type="dcterms:W3CDTF">2023-05-12T06:22:13Z</dcterms:modified>
</cp:coreProperties>
</file>